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jeas.sharepoint.com/sites/LajeAS-Energi2/Shared Documents/General/98 AUS/01 Live Work Consult/02 Testing utstyr/03 Prisark-forutsetnigner/02 Kunder uten rammeavtale/"/>
    </mc:Choice>
  </mc:AlternateContent>
  <xr:revisionPtr revIDLastSave="101" documentId="8_{9F1FF731-CB1E-4B09-9A0D-24C60696A53D}" xr6:coauthVersionLast="47" xr6:coauthVersionMax="47" xr10:uidLastSave="{FCA74C1C-453A-45DF-A872-6566B1FA32DF}"/>
  <bookViews>
    <workbookView xWindow="-80" yWindow="-80" windowWidth="19360" windowHeight="11440" xr2:uid="{F69C4D83-A2C4-44F7-B185-74C8372FAEB6}"/>
  </bookViews>
  <sheets>
    <sheet name="Prisark" sheetId="1" r:id="rId1"/>
    <sheet name="Forutsetninger" sheetId="2" r:id="rId2"/>
    <sheet name="Lokasjon 1" sheetId="3" r:id="rId3"/>
    <sheet name="Lokasjon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64" i="1"/>
  <c r="G60" i="1" l="1"/>
  <c r="G11" i="1"/>
  <c r="G66" i="1" l="1"/>
  <c r="G65" i="1"/>
  <c r="G63" i="1"/>
  <c r="G62" i="1"/>
  <c r="G59" i="1"/>
  <c r="G58" i="1"/>
  <c r="F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68" i="1" l="1"/>
  <c r="G43" i="1"/>
  <c r="G10" i="1" l="1"/>
  <c r="G13" i="1" s="1"/>
  <c r="G53" i="1" s="1"/>
  <c r="G54" i="1" s="1"/>
</calcChain>
</file>

<file path=xl/sharedStrings.xml><?xml version="1.0" encoding="utf-8"?>
<sst xmlns="http://schemas.openxmlformats.org/spreadsheetml/2006/main" count="184" uniqueCount="132">
  <si>
    <t>Prisstruktur og satser. (Forbehold om prisendring og skrivefeil)</t>
  </si>
  <si>
    <t>Del 1 er priser.</t>
  </si>
  <si>
    <t>Alle tester er etter IEC-ASTM Normer. REN sine anbefalinger. Cigre teknisk AUS brosjyre gjeldene ifra 1 mars 2022.</t>
  </si>
  <si>
    <t>Del 2 er faste kostnader. Alt registreres i ONIX verktøyportal</t>
  </si>
  <si>
    <t>Del</t>
  </si>
  <si>
    <t>Beskrivelse</t>
  </si>
  <si>
    <t>Sats</t>
  </si>
  <si>
    <t>Ja/Nei</t>
  </si>
  <si>
    <t>Sum (kr)</t>
  </si>
  <si>
    <t>Testing av AUS utstyr</t>
  </si>
  <si>
    <t>Test prisen fra tabellen</t>
  </si>
  <si>
    <t>Ja</t>
  </si>
  <si>
    <t>Foreløpig pris</t>
  </si>
  <si>
    <t>Priser per type AUS utstyr. ALT TESTES IFT TESTSPENNING OG TID (60-180 sek)</t>
  </si>
  <si>
    <t>PRISER</t>
  </si>
  <si>
    <t>Bestilling</t>
  </si>
  <si>
    <t>Type utstyr til test</t>
  </si>
  <si>
    <t>Pris (kr)</t>
  </si>
  <si>
    <t>Per</t>
  </si>
  <si>
    <t>2.0</t>
  </si>
  <si>
    <t>Isolerstøvel. Over 1 kV.</t>
  </si>
  <si>
    <t>par</t>
  </si>
  <si>
    <t>2.1</t>
  </si>
  <si>
    <t>Isolerhansker (klasse 00-0)</t>
  </si>
  <si>
    <t>2.A</t>
  </si>
  <si>
    <t>Isolerhansker (klasse 1-4)</t>
  </si>
  <si>
    <t>2.2</t>
  </si>
  <si>
    <t>2.3</t>
  </si>
  <si>
    <t>Isolermatte(hel eller m/ splitt)</t>
  </si>
  <si>
    <t>stk</t>
  </si>
  <si>
    <t>2.4</t>
  </si>
  <si>
    <t>Linjeslange (gummi)</t>
  </si>
  <si>
    <t>2.5</t>
  </si>
  <si>
    <t>1000V koffert</t>
  </si>
  <si>
    <t>2.6</t>
  </si>
  <si>
    <t>2.7</t>
  </si>
  <si>
    <t>Faseslanger i hard plast</t>
  </si>
  <si>
    <t>2.8</t>
  </si>
  <si>
    <t>Forbikoblingshunter 2-6 m</t>
  </si>
  <si>
    <t>2.9</t>
  </si>
  <si>
    <t>Isolasjonshette for endestrekk</t>
  </si>
  <si>
    <t>2.10</t>
  </si>
  <si>
    <t>Iso.hette for klemmer og piggisolator</t>
  </si>
  <si>
    <t>2.11</t>
  </si>
  <si>
    <t>Iso.stenger (0 - 99 cm)</t>
  </si>
  <si>
    <t>2.12</t>
  </si>
  <si>
    <t>Iso.stenger (fra 100 cm - 249 cm)</t>
  </si>
  <si>
    <t>2.13</t>
  </si>
  <si>
    <t>Iso.stenger (fra 250 cm - 460 cm)</t>
  </si>
  <si>
    <t>2.14</t>
  </si>
  <si>
    <t>Isolert plattform</t>
  </si>
  <si>
    <t>2.15</t>
  </si>
  <si>
    <t>2.16</t>
  </si>
  <si>
    <t xml:space="preserve">Faseprøvere </t>
  </si>
  <si>
    <t>2.17</t>
  </si>
  <si>
    <t>2.18</t>
  </si>
  <si>
    <t>2.19</t>
  </si>
  <si>
    <t xml:space="preserve">AUS tau </t>
  </si>
  <si>
    <t>Meter</t>
  </si>
  <si>
    <t>2.20</t>
  </si>
  <si>
    <t>RE test jordingsapparat 1-3 leder</t>
  </si>
  <si>
    <t xml:space="preserve">Tall ifra prisskjema </t>
  </si>
  <si>
    <t>Foreløpig pristilbud</t>
  </si>
  <si>
    <t>Tillegg legges til ved fakturering</t>
  </si>
  <si>
    <t>Benevnelse</t>
  </si>
  <si>
    <t>Antall</t>
  </si>
  <si>
    <t>døgn</t>
  </si>
  <si>
    <t>time</t>
  </si>
  <si>
    <t>Andre avtalte tillegg.</t>
  </si>
  <si>
    <t>Mobilisering / demobilisering</t>
  </si>
  <si>
    <t>avtale</t>
  </si>
  <si>
    <t>Sum tillegg</t>
  </si>
  <si>
    <t>AUS  - Priser 2026 Forslag</t>
  </si>
  <si>
    <t>Tillegg</t>
  </si>
  <si>
    <t>Logestikk registrering (Onix eller Excel)</t>
  </si>
  <si>
    <t>Foreløpig sum faktura</t>
  </si>
  <si>
    <t>Armskydd (klasse 2 - 4) Sleeves</t>
  </si>
  <si>
    <t>Ugunstige størrelser</t>
  </si>
  <si>
    <t>Skjermplate til brytere</t>
  </si>
  <si>
    <t xml:space="preserve">Jordings apparater </t>
  </si>
  <si>
    <t>Speningsprøvere</t>
  </si>
  <si>
    <t>Opp/nedrigg.</t>
  </si>
  <si>
    <t xml:space="preserve">Rengjøring / Vask/ Rep </t>
  </si>
  <si>
    <t>Mangel på innlevert utstyr.</t>
  </si>
  <si>
    <t>Kjøretid pr montør</t>
  </si>
  <si>
    <t>Alt som testes MÅ være rengjort føre test, må LWCAS rengjøre så er det tillegg</t>
  </si>
  <si>
    <t>Registrering av ikke registrert/ikke funnet utstyr</t>
  </si>
  <si>
    <t>Diett pr døgn pr montør</t>
  </si>
  <si>
    <t>Hotell kostnad pr døgn pr montør</t>
  </si>
  <si>
    <t>Ventetid på testhenger</t>
  </si>
  <si>
    <t>Registreing utstyr pr dag</t>
  </si>
  <si>
    <t>Ventetid montører</t>
  </si>
  <si>
    <t>2.21</t>
  </si>
  <si>
    <t>Komplett test av isolerlift h.sp</t>
  </si>
  <si>
    <t>Minimum portbredde 2,5m.</t>
  </si>
  <si>
    <t>Minimum areal 5m x 10m.</t>
  </si>
  <si>
    <t>Skal være oppvarmet og tilgang på minimum en 230V 16A kurs uten stor belastning.</t>
  </si>
  <si>
    <t>Alt utstyr leveres før annkomost, om annet er ønskelig skal det avklares i egen avtale i forhold til ekstra kostnader knyttet til ekstra arbeid og forsinkelser av fremdrift.</t>
  </si>
  <si>
    <t xml:space="preserve">Utstyr skal leveres inn minimum 12 timer før testing hvis temperatur er under 5 grader slik at det blir temperert. </t>
  </si>
  <si>
    <t>Utstyr SKAL være rengjort før innlevering.</t>
  </si>
  <si>
    <t>Utstyr som er registrert i ONIX må være tydelig og lett merket. Hvis ikke vil ekstra kostnad for å finne igjen utstyr påløpe.</t>
  </si>
  <si>
    <t>Ved mange reperasjoner vil det påløpe flere test dager. Dette vil kunne medføre ekstra dager som strekker seg utover mandag-torsdag. Eller ved senere tidspunkt.</t>
  </si>
  <si>
    <t xml:space="preserve">AUS utstyr skal leveres separat fra alt utstyr som skal til andre  kontroller eks. løfteutstyr . </t>
  </si>
  <si>
    <t>Vi skal stå uforstyrret fra andre kontroller. Vår fremdrift skal være uavhengig av andre kontroller.</t>
  </si>
  <si>
    <t>Utstyr skal leveres på en måte som gjør at vi vet hvem utstyet tilhører. Avklares på forhånd.</t>
  </si>
  <si>
    <t>På reisedag på vinter kan ikke testing påregnes fordi test utstyr må komme opp i romtemperatur.</t>
  </si>
  <si>
    <t>Ark *Lokasjon* Skal være fylt ut i sin helhet før tidsestimat kan leveres kunde. Samt andre avklaringer som eventulet kan påvirke tidsestimatet.</t>
  </si>
  <si>
    <t>Under vinter arbeid ønskes tilgang til kundes vaskeanlegg på lokasjon for vask av henger og bil ved annkomst før opprigg.</t>
  </si>
  <si>
    <t>Hvis det brukes ekstra tid på reperasjone eller ekstra arbeid/ventetid, og dette medfører at vi ikke rekker alt utstyret til avtalt tid, kan vi utføre dette på overtid for å bli ferdige når vi allerede er på plass. Dette medfører i så fall tillegg på 20% pr prispost</t>
  </si>
  <si>
    <t xml:space="preserve">Adganskort/nøkler til lokasjoner må avklares på forhånd. </t>
  </si>
  <si>
    <t xml:space="preserve">Adgang til toalettfasiliteter </t>
  </si>
  <si>
    <t>Ønsker avklaring på forhånd om tidssyklus for neste periodiske test skal være noe annet en standard (6 måneder hansker og 12 måneder annet utstyr).</t>
  </si>
  <si>
    <t>Våre montører jobber lange dager. Avklaring for når alarmer på lokasjoner går på.</t>
  </si>
  <si>
    <t>Kunde:</t>
  </si>
  <si>
    <t>Skal flere lokasjoner kontrolleres må enheter oppgis pr lokasjon.</t>
  </si>
  <si>
    <t>Skal kontroll registreres i Onix, Excel, Annet?</t>
  </si>
  <si>
    <t>Antall enheter oppgis i ca antall innenfor + - 10stk</t>
  </si>
  <si>
    <t>Isolerstenger:</t>
  </si>
  <si>
    <t>Matter hel eller splitt HS &gt;1000V:</t>
  </si>
  <si>
    <t>Spenningstester HS (SPT):</t>
  </si>
  <si>
    <t>Isolerhansker KL 00 - KL 04:</t>
  </si>
  <si>
    <t>1000V koffert / 1000V tildekking sett:</t>
  </si>
  <si>
    <t>Skjermplater HS:</t>
  </si>
  <si>
    <t>Faseslange HS gummi / hardplast:</t>
  </si>
  <si>
    <t>Store eller spesielle AUS enheter. Beskriv hva:</t>
  </si>
  <si>
    <t>Jordings og kortsluttnings apparater:</t>
  </si>
  <si>
    <t>Annet - hva og ca antall:</t>
  </si>
  <si>
    <t>Batteribytte på SPT? Bestiller kunde eller LWC?</t>
  </si>
  <si>
    <t>Skal vi utføre reperasjoner om mulig?</t>
  </si>
  <si>
    <t>Skal enheter registreres i Onix eller Excel?</t>
  </si>
  <si>
    <t>Har kunde QR koder til onix?</t>
  </si>
  <si>
    <t>Hvordan håndteres KASSERT utstyr?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</si>
</sst>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* #,##0.00_ ;_ * \-#,##0.00_ ;_ * &quot;-&quot;??_ ;_ @_ "/>
    <numFmt numFmtId="167" formatCode="_ [$kr-414]\ * #,##0.00_ ;_ [$kr-414]\ * \-#,##0.00_ ;_ [$kr-414]\ * &quot;-&quot;??_ ;_ @_ 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Tahoma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left"/>
    </xf>
    <xf numFmtId="165" fontId="0" fillId="3" borderId="0" xfId="0" applyNumberFormat="1" applyFill="1"/>
    <xf numFmtId="0" fontId="5" fillId="3" borderId="0" xfId="0" applyFont="1" applyFill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167" fontId="5" fillId="5" borderId="1" xfId="0" applyNumberFormat="1" applyFont="1" applyFill="1" applyBorder="1"/>
    <xf numFmtId="164" fontId="6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167" fontId="5" fillId="3" borderId="0" xfId="0" applyNumberFormat="1" applyFont="1" applyFill="1"/>
    <xf numFmtId="0" fontId="6" fillId="3" borderId="0" xfId="0" applyFont="1" applyFill="1" applyAlignment="1">
      <alignment horizontal="center"/>
    </xf>
    <xf numFmtId="164" fontId="5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1" fillId="3" borderId="1" xfId="0" applyFont="1" applyFill="1" applyBorder="1"/>
    <xf numFmtId="3" fontId="3" fillId="3" borderId="1" xfId="0" applyNumberFormat="1" applyFont="1" applyFill="1" applyBorder="1"/>
    <xf numFmtId="3" fontId="0" fillId="3" borderId="1" xfId="0" applyNumberFormat="1" applyFill="1" applyBorder="1"/>
    <xf numFmtId="0" fontId="3" fillId="3" borderId="1" xfId="0" applyFont="1" applyFill="1" applyBorder="1"/>
    <xf numFmtId="0" fontId="0" fillId="3" borderId="2" xfId="0" applyFill="1" applyBorder="1"/>
    <xf numFmtId="0" fontId="8" fillId="3" borderId="0" xfId="0" applyFont="1" applyFill="1"/>
    <xf numFmtId="16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 indent="1"/>
    </xf>
    <xf numFmtId="0" fontId="9" fillId="3" borderId="0" xfId="0" applyFont="1" applyFill="1"/>
    <xf numFmtId="1" fontId="9" fillId="3" borderId="0" xfId="0" applyNumberFormat="1" applyFont="1" applyFill="1"/>
    <xf numFmtId="0" fontId="8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/>
    <xf numFmtId="0" fontId="10" fillId="3" borderId="0" xfId="0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5" fillId="3" borderId="0" xfId="0" applyFont="1" applyFill="1"/>
    <xf numFmtId="0" fontId="13" fillId="3" borderId="0" xfId="0" applyFont="1" applyFill="1"/>
    <xf numFmtId="0" fontId="0" fillId="3" borderId="0" xfId="0" applyFill="1" applyAlignment="1">
      <alignment horizontal="left" indent="1"/>
    </xf>
    <xf numFmtId="0" fontId="5" fillId="3" borderId="0" xfId="0" applyFont="1" applyFill="1" applyAlignment="1">
      <alignment horizontal="left"/>
    </xf>
    <xf numFmtId="0" fontId="15" fillId="3" borderId="0" xfId="0" applyFont="1" applyFill="1"/>
    <xf numFmtId="166" fontId="5" fillId="5" borderId="1" xfId="0" applyNumberFormat="1" applyFont="1" applyFill="1" applyBorder="1"/>
    <xf numFmtId="0" fontId="16" fillId="3" borderId="0" xfId="0" applyFont="1" applyFill="1"/>
    <xf numFmtId="0" fontId="15" fillId="3" borderId="1" xfId="0" applyFont="1" applyFill="1" applyBorder="1"/>
    <xf numFmtId="0" fontId="6" fillId="3" borderId="0" xfId="0" applyFont="1" applyFill="1" applyAlignment="1">
      <alignment horizontal="left"/>
    </xf>
    <xf numFmtId="164" fontId="18" fillId="3" borderId="0" xfId="0" applyNumberFormat="1" applyFont="1" applyFill="1" applyAlignment="1">
      <alignment horizontal="left"/>
    </xf>
    <xf numFmtId="167" fontId="5" fillId="4" borderId="1" xfId="0" applyNumberFormat="1" applyFont="1" applyFill="1" applyBorder="1"/>
    <xf numFmtId="0" fontId="0" fillId="3" borderId="8" xfId="0" applyFill="1" applyBorder="1"/>
    <xf numFmtId="0" fontId="0" fillId="3" borderId="5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5" borderId="1" xfId="0" applyFill="1" applyBorder="1"/>
    <xf numFmtId="0" fontId="2" fillId="3" borderId="0" xfId="0" applyFont="1" applyFill="1" applyAlignment="1">
      <alignment vertical="center"/>
    </xf>
    <xf numFmtId="1" fontId="9" fillId="5" borderId="9" xfId="0" applyNumberFormat="1" applyFont="1" applyFill="1" applyBorder="1"/>
    <xf numFmtId="164" fontId="5" fillId="4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165" fontId="5" fillId="4" borderId="3" xfId="0" applyNumberFormat="1" applyFont="1" applyFill="1" applyBorder="1"/>
    <xf numFmtId="0" fontId="3" fillId="0" borderId="1" xfId="0" applyFont="1" applyBorder="1"/>
    <xf numFmtId="0" fontId="3" fillId="0" borderId="0" xfId="0" applyFont="1"/>
    <xf numFmtId="0" fontId="15" fillId="0" borderId="1" xfId="0" applyFont="1" applyBorder="1"/>
    <xf numFmtId="0" fontId="16" fillId="0" borderId="1" xfId="0" applyFont="1" applyBorder="1"/>
    <xf numFmtId="0" fontId="15" fillId="0" borderId="0" xfId="0" applyFont="1"/>
    <xf numFmtId="1" fontId="0" fillId="5" borderId="1" xfId="0" applyNumberFormat="1" applyFill="1" applyBorder="1"/>
    <xf numFmtId="0" fontId="9" fillId="5" borderId="10" xfId="0" applyFont="1" applyFill="1" applyBorder="1"/>
    <xf numFmtId="0" fontId="13" fillId="2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17" fillId="4" borderId="5" xfId="0" applyNumberFormat="1" applyFont="1" applyFill="1" applyBorder="1" applyAlignment="1">
      <alignment horizontal="center"/>
    </xf>
    <xf numFmtId="164" fontId="17" fillId="4" borderId="6" xfId="0" applyNumberFormat="1" applyFont="1" applyFill="1" applyBorder="1" applyAlignment="1">
      <alignment horizontal="center"/>
    </xf>
    <xf numFmtId="164" fontId="17" fillId="4" borderId="7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164" fontId="1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1" fillId="6" borderId="14" xfId="0" applyFont="1" applyFill="1" applyBorder="1" applyAlignment="1">
      <alignment horizontal="left" vertical="center"/>
    </xf>
    <xf numFmtId="0" fontId="21" fillId="6" borderId="15" xfId="0" applyFont="1" applyFill="1" applyBorder="1" applyAlignment="1">
      <alignment horizontal="left" vertical="center"/>
    </xf>
    <xf numFmtId="0" fontId="21" fillId="6" borderId="16" xfId="0" applyFont="1" applyFill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1" fillId="6" borderId="14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left" vertical="center"/>
    </xf>
    <xf numFmtId="0" fontId="22" fillId="6" borderId="16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1" fillId="6" borderId="20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21" xfId="0" applyFont="1" applyFill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6" borderId="15" xfId="0" applyFont="1" applyFill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6" borderId="17" xfId="0" applyFont="1" applyFill="1" applyBorder="1" applyAlignment="1">
      <alignment horizontal="left" vertical="center"/>
    </xf>
    <xf numFmtId="0" fontId="21" fillId="6" borderId="18" xfId="0" applyFont="1" applyFill="1" applyBorder="1" applyAlignment="1">
      <alignment horizontal="left" vertical="center"/>
    </xf>
    <xf numFmtId="0" fontId="23" fillId="6" borderId="15" xfId="0" applyFont="1" applyFill="1" applyBorder="1" applyAlignment="1">
      <alignment horizontal="left" vertical="center"/>
    </xf>
    <xf numFmtId="0" fontId="23" fillId="6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2CC7-7C6A-4D4E-B78F-06D7348DACC8}">
  <dimension ref="A1:Q111"/>
  <sheetViews>
    <sheetView tabSelected="1" topLeftCell="A42" zoomScaleNormal="100" workbookViewId="0">
      <selection activeCell="B41" sqref="B41"/>
    </sheetView>
  </sheetViews>
  <sheetFormatPr baseColWidth="10" defaultColWidth="8.90625" defaultRowHeight="14.5" x14ac:dyDescent="0.35"/>
  <cols>
    <col min="2" max="2" width="34.90625" bestFit="1" customWidth="1"/>
    <col min="3" max="3" width="19.1796875" bestFit="1" customWidth="1"/>
    <col min="5" max="5" width="17.54296875" bestFit="1" customWidth="1"/>
    <col min="7" max="7" width="12.6328125" bestFit="1" customWidth="1"/>
  </cols>
  <sheetData>
    <row r="1" spans="1:16" ht="23.5" x14ac:dyDescent="0.35">
      <c r="A1" s="77" t="s">
        <v>72</v>
      </c>
      <c r="B1" s="77"/>
      <c r="C1" s="77"/>
      <c r="D1" s="77"/>
      <c r="E1" s="77"/>
      <c r="F1" s="77"/>
      <c r="G1" s="77"/>
      <c r="H1" s="57"/>
      <c r="I1" s="1"/>
      <c r="J1" s="1"/>
      <c r="K1" s="1"/>
      <c r="L1" s="1"/>
      <c r="M1" s="1"/>
      <c r="N1" s="1"/>
      <c r="O1" s="1"/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2" t="s">
        <v>0</v>
      </c>
      <c r="B3" s="3"/>
      <c r="C3" s="3"/>
      <c r="D3" s="4"/>
      <c r="E3" s="5"/>
      <c r="F3" s="1"/>
      <c r="G3" s="6"/>
      <c r="H3" s="1"/>
      <c r="I3" s="2"/>
      <c r="J3" s="3"/>
      <c r="K3" s="3"/>
      <c r="L3" s="4"/>
      <c r="M3" s="5"/>
      <c r="N3" s="1"/>
      <c r="O3" s="1"/>
      <c r="P3" s="1"/>
    </row>
    <row r="4" spans="1:16" x14ac:dyDescent="0.35">
      <c r="A4" s="1" t="s">
        <v>1</v>
      </c>
      <c r="B4" s="1"/>
      <c r="C4" s="1"/>
      <c r="D4" s="4"/>
      <c r="E4" s="5"/>
      <c r="F4" s="1"/>
      <c r="G4" s="1"/>
      <c r="H4" s="1"/>
      <c r="I4" s="1"/>
      <c r="J4" s="1"/>
      <c r="K4" s="1"/>
      <c r="L4" s="4"/>
      <c r="M4" s="5"/>
      <c r="N4" s="1"/>
      <c r="O4" s="1"/>
      <c r="P4" s="1"/>
    </row>
    <row r="5" spans="1:16" x14ac:dyDescent="0.35">
      <c r="A5" s="1" t="s">
        <v>85</v>
      </c>
      <c r="B5" s="1"/>
      <c r="C5" s="1"/>
      <c r="D5" s="4"/>
      <c r="E5" s="5"/>
      <c r="F5" s="1"/>
      <c r="G5" s="1"/>
      <c r="H5" s="1"/>
      <c r="I5" s="1"/>
      <c r="J5" s="1"/>
      <c r="K5" s="1"/>
      <c r="L5" s="4"/>
      <c r="M5" s="5"/>
      <c r="N5" s="1"/>
      <c r="O5" s="1"/>
      <c r="P5" s="1"/>
    </row>
    <row r="6" spans="1:16" x14ac:dyDescent="0.35">
      <c r="A6" s="1" t="s">
        <v>2</v>
      </c>
      <c r="B6" s="1"/>
      <c r="C6" s="1"/>
      <c r="D6" s="4"/>
      <c r="E6" s="5"/>
      <c r="F6" s="1"/>
      <c r="G6" s="1"/>
      <c r="H6" s="1"/>
      <c r="I6" s="1"/>
      <c r="J6" s="1"/>
      <c r="K6" s="1"/>
      <c r="L6" s="4"/>
      <c r="M6" s="5"/>
      <c r="N6" s="1"/>
      <c r="O6" s="1"/>
      <c r="P6" s="1"/>
    </row>
    <row r="7" spans="1:16" x14ac:dyDescent="0.35">
      <c r="A7" s="1" t="s">
        <v>3</v>
      </c>
      <c r="B7" s="1"/>
      <c r="C7" s="1"/>
      <c r="D7" s="4"/>
      <c r="E7" s="5"/>
      <c r="F7" s="1"/>
      <c r="G7" s="1"/>
      <c r="H7" s="1"/>
      <c r="I7" s="1"/>
      <c r="J7" s="1"/>
      <c r="K7" s="1"/>
      <c r="L7" s="4"/>
      <c r="M7" s="5"/>
      <c r="N7" s="1"/>
      <c r="O7" s="1"/>
      <c r="P7" s="1"/>
    </row>
    <row r="8" spans="1:16" x14ac:dyDescent="0.35">
      <c r="A8" s="1"/>
      <c r="B8" s="1"/>
      <c r="C8" s="1"/>
      <c r="D8" s="4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5">
      <c r="A9" s="7" t="s">
        <v>4</v>
      </c>
      <c r="B9" s="7" t="s">
        <v>5</v>
      </c>
      <c r="C9" s="7" t="s">
        <v>6</v>
      </c>
      <c r="D9" s="7"/>
      <c r="E9" s="8"/>
      <c r="F9" s="7" t="s">
        <v>7</v>
      </c>
      <c r="G9" s="7" t="s">
        <v>8</v>
      </c>
      <c r="H9" s="1"/>
      <c r="I9" s="1"/>
      <c r="J9" s="1"/>
      <c r="K9" s="1"/>
      <c r="L9" s="1"/>
      <c r="M9" s="5"/>
      <c r="N9" s="1"/>
      <c r="O9" s="1"/>
      <c r="P9" s="1"/>
    </row>
    <row r="10" spans="1:16" x14ac:dyDescent="0.35">
      <c r="A10" s="7">
        <v>1</v>
      </c>
      <c r="B10" s="7" t="s">
        <v>9</v>
      </c>
      <c r="C10" s="7" t="s">
        <v>10</v>
      </c>
      <c r="D10" s="7"/>
      <c r="E10" s="8"/>
      <c r="F10" s="7" t="s">
        <v>11</v>
      </c>
      <c r="G10" s="68">
        <f>G43</f>
        <v>0</v>
      </c>
      <c r="H10" s="1"/>
      <c r="I10" s="1"/>
      <c r="J10" s="1"/>
      <c r="K10" s="1"/>
      <c r="L10" s="1"/>
      <c r="M10" s="5"/>
      <c r="N10" s="1"/>
      <c r="O10" s="1"/>
      <c r="P10" s="1"/>
    </row>
    <row r="11" spans="1:16" x14ac:dyDescent="0.35">
      <c r="A11" s="54">
        <v>2</v>
      </c>
      <c r="B11" s="54" t="s">
        <v>74</v>
      </c>
      <c r="C11" s="54" t="s">
        <v>90</v>
      </c>
      <c r="D11" s="54"/>
      <c r="E11" s="55"/>
      <c r="F11" s="54" t="s">
        <v>11</v>
      </c>
      <c r="G11" s="56">
        <f>1500+SUM(F20:F42)*42</f>
        <v>1500</v>
      </c>
      <c r="H11" s="1"/>
      <c r="I11" s="1"/>
      <c r="J11" s="1"/>
      <c r="K11" s="1"/>
      <c r="L11" s="1"/>
      <c r="M11" s="5"/>
      <c r="N11" s="1"/>
      <c r="O11" s="1"/>
      <c r="P11" s="1"/>
    </row>
    <row r="12" spans="1:16" x14ac:dyDescent="0.35">
      <c r="A12" s="9"/>
      <c r="B12" s="3"/>
      <c r="C12" s="3"/>
      <c r="D12" s="4"/>
      <c r="E12" s="5"/>
      <c r="F12" s="1"/>
      <c r="G12" s="10"/>
      <c r="H12" s="1"/>
      <c r="I12" s="9"/>
      <c r="J12" s="3"/>
      <c r="K12" s="3"/>
      <c r="L12" s="4"/>
      <c r="M12" s="5"/>
      <c r="N12" s="1"/>
      <c r="O12" s="10"/>
      <c r="P12" s="1"/>
    </row>
    <row r="13" spans="1:16" x14ac:dyDescent="0.35">
      <c r="A13" s="9"/>
      <c r="B13" s="11"/>
      <c r="C13" s="11"/>
      <c r="D13" s="12"/>
      <c r="E13" s="13" t="s">
        <v>12</v>
      </c>
      <c r="F13" s="14"/>
      <c r="G13" s="15">
        <f>SUM(G10:G11)</f>
        <v>1500</v>
      </c>
      <c r="H13" s="1"/>
      <c r="I13" s="9"/>
      <c r="J13" s="11"/>
      <c r="K13" s="11"/>
      <c r="L13" s="16"/>
      <c r="M13" s="17"/>
      <c r="N13" s="18"/>
      <c r="O13" s="19"/>
      <c r="P13" s="1"/>
    </row>
    <row r="14" spans="1:16" x14ac:dyDescent="0.35">
      <c r="A14" s="9"/>
      <c r="B14" s="11"/>
      <c r="C14" s="3"/>
      <c r="D14" s="16"/>
      <c r="E14" s="20"/>
      <c r="F14" s="18"/>
      <c r="G14" s="2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5">
      <c r="A15" s="2" t="s">
        <v>13</v>
      </c>
      <c r="B15" s="3"/>
      <c r="C15" s="3"/>
      <c r="D15" s="4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5">
      <c r="A16" s="1"/>
      <c r="B16" s="1"/>
      <c r="C16" s="1"/>
      <c r="D16" s="4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5">
      <c r="A17" s="76" t="s">
        <v>14</v>
      </c>
      <c r="B17" s="76"/>
      <c r="C17" s="76"/>
      <c r="D17" s="76"/>
      <c r="E17" s="76"/>
      <c r="F17" s="76"/>
      <c r="G17" s="76"/>
      <c r="H17" s="1"/>
      <c r="I17" s="22"/>
      <c r="J17" s="23"/>
      <c r="K17" s="1"/>
      <c r="L17" s="4"/>
      <c r="M17" s="5"/>
      <c r="N17" s="1"/>
      <c r="O17" s="1"/>
      <c r="P17" s="1"/>
    </row>
    <row r="18" spans="1:16" x14ac:dyDescent="0.35">
      <c r="A18" s="7"/>
      <c r="B18" s="7"/>
      <c r="C18" s="7"/>
      <c r="D18" s="7"/>
      <c r="E18" s="7"/>
      <c r="F18" s="78" t="s">
        <v>15</v>
      </c>
      <c r="G18" s="78"/>
      <c r="H18" s="1"/>
      <c r="I18" s="1"/>
      <c r="J18" s="1"/>
      <c r="K18" s="1"/>
      <c r="L18" s="1"/>
      <c r="M18" s="1"/>
      <c r="N18" s="79"/>
      <c r="O18" s="79"/>
      <c r="P18" s="1"/>
    </row>
    <row r="19" spans="1:16" x14ac:dyDescent="0.35">
      <c r="A19" s="24" t="s">
        <v>4</v>
      </c>
      <c r="B19" s="24" t="s">
        <v>16</v>
      </c>
      <c r="C19" s="7"/>
      <c r="D19" s="24" t="s">
        <v>17</v>
      </c>
      <c r="E19" s="24" t="s">
        <v>18</v>
      </c>
      <c r="F19" s="24"/>
      <c r="G19" s="24" t="s">
        <v>8</v>
      </c>
      <c r="H19" s="1"/>
      <c r="I19" s="2"/>
      <c r="J19" s="2"/>
      <c r="K19" s="1"/>
      <c r="L19" s="2"/>
      <c r="M19" s="2"/>
      <c r="N19" s="2"/>
      <c r="O19" s="2"/>
      <c r="P19" s="1"/>
    </row>
    <row r="20" spans="1:16" x14ac:dyDescent="0.35">
      <c r="A20" s="7" t="s">
        <v>19</v>
      </c>
      <c r="B20" s="7" t="s">
        <v>20</v>
      </c>
      <c r="C20" s="25"/>
      <c r="D20" s="7">
        <v>450</v>
      </c>
      <c r="E20" s="7" t="s">
        <v>21</v>
      </c>
      <c r="F20" s="7"/>
      <c r="G20" s="7">
        <f t="shared" ref="G20:G42" si="0">F20*D20</f>
        <v>0</v>
      </c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5">
      <c r="A21" s="7" t="s">
        <v>22</v>
      </c>
      <c r="B21" s="7" t="s">
        <v>23</v>
      </c>
      <c r="C21" s="26"/>
      <c r="D21" s="7">
        <v>175</v>
      </c>
      <c r="E21" s="7" t="s">
        <v>21</v>
      </c>
      <c r="F21" s="7"/>
      <c r="G21" s="7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5">
      <c r="A22" s="7" t="s">
        <v>24</v>
      </c>
      <c r="B22" s="7" t="s">
        <v>25</v>
      </c>
      <c r="C22" s="26"/>
      <c r="D22" s="7">
        <v>350</v>
      </c>
      <c r="E22" s="7" t="s">
        <v>21</v>
      </c>
      <c r="F22" s="7"/>
      <c r="G22" s="7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5">
      <c r="A23" s="7" t="s">
        <v>26</v>
      </c>
      <c r="B23" s="7" t="s">
        <v>76</v>
      </c>
      <c r="C23" s="7"/>
      <c r="D23" s="7">
        <v>780</v>
      </c>
      <c r="E23" s="7" t="s">
        <v>21</v>
      </c>
      <c r="F23" s="7"/>
      <c r="G23" s="7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5">
      <c r="A24" s="7" t="s">
        <v>27</v>
      </c>
      <c r="B24" s="7" t="s">
        <v>28</v>
      </c>
      <c r="C24" s="7"/>
      <c r="D24" s="7">
        <v>363</v>
      </c>
      <c r="E24" s="7" t="s">
        <v>29</v>
      </c>
      <c r="F24" s="7"/>
      <c r="G24" s="7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5">
      <c r="A25" s="7" t="s">
        <v>30</v>
      </c>
      <c r="B25" s="7" t="s">
        <v>31</v>
      </c>
      <c r="C25" s="7"/>
      <c r="D25" s="7">
        <v>391</v>
      </c>
      <c r="E25" s="7" t="s">
        <v>29</v>
      </c>
      <c r="F25" s="7"/>
      <c r="G25" s="7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7" t="s">
        <v>32</v>
      </c>
      <c r="B26" s="7" t="s">
        <v>33</v>
      </c>
      <c r="C26" s="27"/>
      <c r="D26" s="7">
        <v>650</v>
      </c>
      <c r="E26" s="7" t="s">
        <v>29</v>
      </c>
      <c r="F26" s="7"/>
      <c r="G26" s="7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5">
      <c r="A27" s="7" t="s">
        <v>34</v>
      </c>
      <c r="B27" s="7" t="s">
        <v>77</v>
      </c>
      <c r="C27" s="7"/>
      <c r="D27" s="7">
        <v>788</v>
      </c>
      <c r="E27" s="7" t="s">
        <v>29</v>
      </c>
      <c r="F27" s="7"/>
      <c r="G27" s="7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5">
      <c r="A28" s="7" t="s">
        <v>35</v>
      </c>
      <c r="B28" s="7" t="s">
        <v>36</v>
      </c>
      <c r="C28" s="7"/>
      <c r="D28" s="7">
        <v>803</v>
      </c>
      <c r="E28" s="7" t="s">
        <v>29</v>
      </c>
      <c r="F28" s="7"/>
      <c r="G28" s="7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7" t="s">
        <v>37</v>
      </c>
      <c r="B29" s="7" t="s">
        <v>38</v>
      </c>
      <c r="C29" s="7"/>
      <c r="D29" s="7">
        <v>825</v>
      </c>
      <c r="E29" s="7" t="s">
        <v>29</v>
      </c>
      <c r="F29" s="7"/>
      <c r="G29" s="7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5">
      <c r="A30" s="7" t="s">
        <v>39</v>
      </c>
      <c r="B30" s="7" t="s">
        <v>40</v>
      </c>
      <c r="C30" s="7"/>
      <c r="D30" s="7">
        <v>936</v>
      </c>
      <c r="E30" s="7" t="s">
        <v>29</v>
      </c>
      <c r="F30" s="7"/>
      <c r="G30" s="7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5">
      <c r="A31" s="7" t="s">
        <v>41</v>
      </c>
      <c r="B31" s="7" t="s">
        <v>42</v>
      </c>
      <c r="C31" s="7"/>
      <c r="D31" s="7">
        <v>451</v>
      </c>
      <c r="E31" s="7" t="s">
        <v>29</v>
      </c>
      <c r="F31" s="7"/>
      <c r="G31" s="7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5">
      <c r="A32" s="7" t="s">
        <v>43</v>
      </c>
      <c r="B32" s="7" t="s">
        <v>44</v>
      </c>
      <c r="C32" s="7"/>
      <c r="D32" s="7">
        <v>506</v>
      </c>
      <c r="E32" s="7" t="s">
        <v>29</v>
      </c>
      <c r="F32" s="7"/>
      <c r="G32" s="7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7" t="s">
        <v>45</v>
      </c>
      <c r="B33" s="7" t="s">
        <v>46</v>
      </c>
      <c r="C33" s="7"/>
      <c r="D33" s="7">
        <v>704</v>
      </c>
      <c r="E33" s="7" t="s">
        <v>29</v>
      </c>
      <c r="F33" s="7"/>
      <c r="G33" s="7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7" t="s">
        <v>47</v>
      </c>
      <c r="B34" s="7" t="s">
        <v>48</v>
      </c>
      <c r="C34" s="7"/>
      <c r="D34" s="7">
        <v>1070</v>
      </c>
      <c r="E34" s="7" t="s">
        <v>29</v>
      </c>
      <c r="F34" s="7"/>
      <c r="G34" s="7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A35" s="7" t="s">
        <v>49</v>
      </c>
      <c r="B35" s="7" t="s">
        <v>50</v>
      </c>
      <c r="C35" s="7"/>
      <c r="D35" s="7">
        <v>4518</v>
      </c>
      <c r="E35" s="7" t="s">
        <v>29</v>
      </c>
      <c r="F35" s="7"/>
      <c r="G35" s="7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7" t="s">
        <v>51</v>
      </c>
      <c r="B36" s="7" t="s">
        <v>78</v>
      </c>
      <c r="C36" s="26"/>
      <c r="D36" s="7">
        <v>813</v>
      </c>
      <c r="E36" s="7" t="s">
        <v>29</v>
      </c>
      <c r="F36" s="7"/>
      <c r="G36" s="7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7" t="s">
        <v>52</v>
      </c>
      <c r="B37" s="63" t="s">
        <v>53</v>
      </c>
      <c r="C37" s="63"/>
      <c r="D37" s="63">
        <v>900</v>
      </c>
      <c r="E37" s="63" t="s">
        <v>29</v>
      </c>
      <c r="F37" s="63"/>
      <c r="G37" s="63">
        <f t="shared" si="0"/>
        <v>0</v>
      </c>
      <c r="H37" s="64"/>
      <c r="I37" s="64"/>
      <c r="J37" s="64"/>
      <c r="K37" s="1"/>
      <c r="L37" s="1"/>
      <c r="M37" s="1"/>
      <c r="N37" s="1"/>
      <c r="O37" s="1"/>
      <c r="P37" s="1"/>
    </row>
    <row r="38" spans="1:16" x14ac:dyDescent="0.35">
      <c r="A38" s="7" t="s">
        <v>54</v>
      </c>
      <c r="B38" s="7" t="s">
        <v>79</v>
      </c>
      <c r="C38" s="7"/>
      <c r="D38" s="7">
        <v>1495</v>
      </c>
      <c r="E38" s="7" t="s">
        <v>29</v>
      </c>
      <c r="F38" s="7"/>
      <c r="G38" s="7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7" t="s">
        <v>55</v>
      </c>
      <c r="B39" s="7" t="s">
        <v>80</v>
      </c>
      <c r="C39" s="7"/>
      <c r="D39" s="7">
        <v>550</v>
      </c>
      <c r="E39" s="7" t="s">
        <v>29</v>
      </c>
      <c r="F39" s="7"/>
      <c r="G39" s="7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7" t="s">
        <v>56</v>
      </c>
      <c r="B40" s="7" t="s">
        <v>57</v>
      </c>
      <c r="C40" s="7"/>
      <c r="D40" s="27">
        <v>60</v>
      </c>
      <c r="E40" s="7" t="s">
        <v>58</v>
      </c>
      <c r="F40" s="7"/>
      <c r="G40" s="7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7" t="s">
        <v>59</v>
      </c>
      <c r="B41" s="7" t="s">
        <v>93</v>
      </c>
      <c r="C41" s="7"/>
      <c r="D41" s="27"/>
      <c r="E41" s="7" t="s">
        <v>29</v>
      </c>
      <c r="F41" s="7"/>
      <c r="G41" s="7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</row>
    <row r="42" spans="1:16" ht="15" thickBot="1" x14ac:dyDescent="0.4">
      <c r="A42" s="7" t="s">
        <v>92</v>
      </c>
      <c r="B42" s="7" t="s">
        <v>60</v>
      </c>
      <c r="C42" s="7"/>
      <c r="D42" s="27">
        <v>748</v>
      </c>
      <c r="E42" s="7" t="s">
        <v>29</v>
      </c>
      <c r="F42" s="7"/>
      <c r="G42" s="52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</row>
    <row r="43" spans="1:16" ht="15" thickBot="1" x14ac:dyDescent="0.4">
      <c r="A43" s="9"/>
      <c r="B43" s="29"/>
      <c r="C43" s="1"/>
      <c r="D43" s="30"/>
      <c r="E43" s="31"/>
      <c r="F43" s="69">
        <f>SUM(F20:F42)</f>
        <v>0</v>
      </c>
      <c r="G43" s="58">
        <f>SUM(G20:G42)</f>
        <v>0</v>
      </c>
      <c r="H43" s="1"/>
      <c r="I43" s="9"/>
      <c r="J43" s="29"/>
      <c r="K43" s="29"/>
      <c r="L43" s="30"/>
      <c r="M43" s="31"/>
      <c r="N43" s="32"/>
      <c r="O43" s="33"/>
      <c r="P43" s="1"/>
    </row>
    <row r="44" spans="1:16" x14ac:dyDescent="0.35">
      <c r="A44" s="34"/>
      <c r="B44" s="34"/>
      <c r="C44" s="1"/>
      <c r="D44" s="35"/>
      <c r="E44" s="17"/>
      <c r="F44" s="17"/>
      <c r="G44" s="36"/>
      <c r="H44" s="1"/>
      <c r="I44" s="34"/>
      <c r="J44" s="34"/>
      <c r="K44" s="37"/>
      <c r="L44" s="35"/>
      <c r="M44" s="17"/>
      <c r="N44" s="17"/>
      <c r="O44" s="36"/>
      <c r="P44" s="1"/>
    </row>
    <row r="45" spans="1:16" x14ac:dyDescent="0.35">
      <c r="A45" s="38"/>
      <c r="B45" s="39"/>
      <c r="C45" s="3"/>
      <c r="D45" s="16"/>
      <c r="E45" s="20"/>
      <c r="F45" s="18"/>
      <c r="G45" s="21"/>
      <c r="H45" s="1"/>
      <c r="I45" s="38"/>
      <c r="J45" s="39"/>
      <c r="K45" s="3"/>
      <c r="L45" s="16"/>
      <c r="M45" s="20"/>
      <c r="N45" s="18"/>
      <c r="O45" s="21"/>
      <c r="P45" s="1"/>
    </row>
    <row r="46" spans="1:16" x14ac:dyDescent="0.35">
      <c r="A46" s="9"/>
      <c r="B46" s="11"/>
      <c r="C46" s="3"/>
      <c r="D46" s="40"/>
      <c r="E46" s="20"/>
      <c r="F46" s="18"/>
      <c r="G46" s="41"/>
      <c r="H46" s="1"/>
      <c r="I46" s="9"/>
      <c r="J46" s="11"/>
      <c r="K46" s="3"/>
      <c r="L46" s="40"/>
      <c r="M46" s="20"/>
      <c r="N46" s="18"/>
      <c r="O46" s="41"/>
      <c r="P46" s="1"/>
    </row>
    <row r="47" spans="1:16" ht="23.5" x14ac:dyDescent="0.55000000000000004">
      <c r="A47" s="1"/>
      <c r="B47" s="1"/>
      <c r="C47" s="1"/>
      <c r="D47" s="1"/>
      <c r="E47" s="1"/>
      <c r="F47" s="1"/>
      <c r="G47" s="1"/>
      <c r="H47" s="1"/>
      <c r="I47" s="42"/>
      <c r="J47" s="1"/>
      <c r="K47" s="1"/>
      <c r="L47" s="4"/>
      <c r="M47" s="43"/>
      <c r="N47" s="1"/>
      <c r="O47" s="1"/>
      <c r="P47" s="1"/>
    </row>
    <row r="48" spans="1:16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/>
      <c r="M48" s="43"/>
      <c r="N48" s="1"/>
      <c r="O48" s="1"/>
      <c r="P48" s="1"/>
    </row>
    <row r="49" spans="1:16" x14ac:dyDescent="0.35">
      <c r="A49" s="1"/>
      <c r="B49" s="1"/>
      <c r="C49" s="1"/>
      <c r="D49" s="1"/>
      <c r="E49" s="1"/>
      <c r="F49" s="1"/>
      <c r="G49" s="1"/>
      <c r="H49" s="1"/>
      <c r="I49" s="5"/>
      <c r="J49" s="44"/>
      <c r="K49" s="11"/>
      <c r="L49" s="80"/>
      <c r="M49" s="80"/>
      <c r="N49" s="18"/>
      <c r="O49" s="19"/>
      <c r="P49" s="1"/>
    </row>
    <row r="50" spans="1:16" x14ac:dyDescent="0.35">
      <c r="A50" s="1"/>
      <c r="B50" s="1"/>
      <c r="C50" s="1"/>
      <c r="D50" s="4"/>
      <c r="E50" s="43"/>
      <c r="F50" s="1"/>
      <c r="G50" s="1"/>
      <c r="H50" s="1"/>
      <c r="I50" s="1"/>
      <c r="J50" s="45"/>
      <c r="K50" s="45"/>
      <c r="L50" s="45"/>
      <c r="M50" s="45"/>
      <c r="N50" s="1"/>
      <c r="O50" s="1"/>
      <c r="P50" s="1"/>
    </row>
    <row r="51" spans="1:16" x14ac:dyDescent="0.35">
      <c r="A51" s="1"/>
      <c r="B51" s="1"/>
      <c r="C51" s="1"/>
      <c r="D51" s="4"/>
      <c r="E51" s="43"/>
      <c r="F51" s="1"/>
      <c r="G51" s="1"/>
      <c r="H51" s="1"/>
      <c r="I51" s="6"/>
      <c r="J51" s="45"/>
      <c r="K51" s="45"/>
      <c r="L51" s="45"/>
      <c r="M51" s="45"/>
      <c r="N51" s="1"/>
      <c r="O51" s="1"/>
      <c r="P51" s="1"/>
    </row>
    <row r="52" spans="1:16" x14ac:dyDescent="0.35">
      <c r="A52" s="1"/>
      <c r="B52" s="1"/>
      <c r="C52" s="1"/>
      <c r="D52" s="4"/>
      <c r="E52" s="43"/>
      <c r="F52" s="1"/>
      <c r="G52" s="10"/>
      <c r="H52" s="1"/>
      <c r="I52" s="1"/>
      <c r="J52" s="45"/>
      <c r="K52" s="45"/>
      <c r="L52" s="45"/>
      <c r="M52" s="45"/>
      <c r="N52" s="1"/>
      <c r="O52" s="1"/>
      <c r="P52" s="1"/>
    </row>
    <row r="53" spans="1:16" x14ac:dyDescent="0.35">
      <c r="A53" s="71" t="s">
        <v>61</v>
      </c>
      <c r="B53" s="71"/>
      <c r="C53" s="71"/>
      <c r="D53" s="71" t="s">
        <v>62</v>
      </c>
      <c r="E53" s="71"/>
      <c r="F53" s="71"/>
      <c r="G53" s="46">
        <f>SUM(G13)</f>
        <v>1500</v>
      </c>
      <c r="H53" s="1"/>
      <c r="I53" s="1"/>
      <c r="J53" s="45"/>
      <c r="K53" s="45"/>
      <c r="L53" s="47"/>
      <c r="M53" s="45"/>
      <c r="N53" s="1"/>
      <c r="O53" s="1"/>
      <c r="P53" s="1"/>
    </row>
    <row r="54" spans="1:16" x14ac:dyDescent="0.35">
      <c r="A54" s="72" t="s">
        <v>63</v>
      </c>
      <c r="B54" s="72"/>
      <c r="C54" s="72"/>
      <c r="D54" s="73" t="s">
        <v>75</v>
      </c>
      <c r="E54" s="74"/>
      <c r="F54" s="75"/>
      <c r="G54" s="51">
        <f>SUM(G53+G68)</f>
        <v>1500</v>
      </c>
      <c r="H54" s="1"/>
      <c r="I54" s="1"/>
      <c r="J54" s="45"/>
      <c r="K54" s="45"/>
      <c r="L54" s="45"/>
      <c r="M54" s="45"/>
      <c r="N54" s="1"/>
      <c r="O54" s="1"/>
      <c r="P54" s="1"/>
    </row>
    <row r="55" spans="1:16" x14ac:dyDescent="0.35">
      <c r="A55" s="5"/>
      <c r="B55" s="44"/>
      <c r="C55" s="11"/>
      <c r="D55" s="50"/>
      <c r="E55" s="50"/>
      <c r="F55" s="18"/>
      <c r="G55" s="19"/>
      <c r="H55" s="1"/>
      <c r="I55" s="1"/>
      <c r="J55" s="45"/>
      <c r="K55" s="45"/>
      <c r="L55" s="45"/>
      <c r="M55" s="45"/>
      <c r="N55" s="1"/>
      <c r="O55" s="1"/>
      <c r="P55" s="1"/>
    </row>
    <row r="56" spans="1:16" ht="23.5" x14ac:dyDescent="0.55000000000000004">
      <c r="A56" s="70" t="s">
        <v>73</v>
      </c>
      <c r="B56" s="70"/>
      <c r="C56" s="70"/>
      <c r="D56" s="70"/>
      <c r="E56" s="70"/>
      <c r="F56" s="70"/>
      <c r="G56" s="70"/>
      <c r="H56" s="42"/>
      <c r="I56" s="1"/>
      <c r="J56" s="45"/>
      <c r="K56" s="45"/>
      <c r="L56" s="45"/>
      <c r="M56" s="45"/>
      <c r="N56" s="1"/>
      <c r="O56" s="1"/>
      <c r="P56" s="1"/>
    </row>
    <row r="57" spans="1:16" x14ac:dyDescent="0.35">
      <c r="A57" s="24"/>
      <c r="B57" s="24" t="s">
        <v>64</v>
      </c>
      <c r="C57" s="24" t="s">
        <v>5</v>
      </c>
      <c r="D57" s="24" t="s">
        <v>17</v>
      </c>
      <c r="E57" s="24"/>
      <c r="F57" s="24" t="s">
        <v>65</v>
      </c>
      <c r="G57" s="24" t="s">
        <v>8</v>
      </c>
      <c r="H57" s="1"/>
      <c r="I57" s="1"/>
      <c r="J57" s="45"/>
      <c r="K57" s="45"/>
      <c r="L57" s="45"/>
      <c r="M57" s="45"/>
      <c r="N57" s="1"/>
      <c r="O57" s="1"/>
      <c r="P57" s="1"/>
    </row>
    <row r="58" spans="1:16" x14ac:dyDescent="0.35">
      <c r="A58" s="54">
        <v>303</v>
      </c>
      <c r="B58" s="65" t="s">
        <v>84</v>
      </c>
      <c r="C58" s="65"/>
      <c r="D58" s="66">
        <v>1300</v>
      </c>
      <c r="E58" s="65" t="s">
        <v>67</v>
      </c>
      <c r="F58" s="54"/>
      <c r="G58" s="54">
        <f t="shared" ref="G58:G66" si="1">SUM(F58*D58)</f>
        <v>0</v>
      </c>
      <c r="J58" s="67"/>
      <c r="K58" s="67"/>
      <c r="L58" s="67"/>
      <c r="M58" s="67"/>
      <c r="N58" s="1"/>
      <c r="O58" s="1"/>
      <c r="P58" s="1"/>
    </row>
    <row r="59" spans="1:16" x14ac:dyDescent="0.35">
      <c r="A59" s="54">
        <v>305</v>
      </c>
      <c r="B59" s="65" t="s">
        <v>88</v>
      </c>
      <c r="C59" s="65"/>
      <c r="D59" s="65">
        <v>1500</v>
      </c>
      <c r="E59" s="65" t="s">
        <v>66</v>
      </c>
      <c r="F59" s="54"/>
      <c r="G59" s="54">
        <f t="shared" si="1"/>
        <v>0</v>
      </c>
      <c r="J59" s="67"/>
      <c r="K59" s="67"/>
      <c r="L59" s="67"/>
      <c r="M59" s="67"/>
      <c r="N59" s="1"/>
      <c r="O59" s="1"/>
      <c r="P59" s="1"/>
    </row>
    <row r="60" spans="1:16" x14ac:dyDescent="0.35">
      <c r="A60" s="54">
        <v>306</v>
      </c>
      <c r="B60" s="65" t="s">
        <v>87</v>
      </c>
      <c r="C60" s="65"/>
      <c r="D60" s="65">
        <v>980</v>
      </c>
      <c r="E60" s="65" t="s">
        <v>66</v>
      </c>
      <c r="F60" s="54"/>
      <c r="G60" s="54">
        <f t="shared" si="1"/>
        <v>0</v>
      </c>
      <c r="J60" s="67"/>
      <c r="K60" s="67"/>
      <c r="L60" s="67"/>
      <c r="M60" s="67"/>
      <c r="N60" s="1"/>
      <c r="O60" s="1"/>
      <c r="P60" s="1"/>
    </row>
    <row r="61" spans="1:16" x14ac:dyDescent="0.35">
      <c r="A61" s="54">
        <v>307</v>
      </c>
      <c r="B61" s="65" t="s">
        <v>86</v>
      </c>
      <c r="C61" s="65"/>
      <c r="D61" s="65">
        <v>1430</v>
      </c>
      <c r="E61" s="65" t="s">
        <v>67</v>
      </c>
      <c r="F61" s="54"/>
      <c r="G61" s="54">
        <v>0</v>
      </c>
      <c r="J61" s="67"/>
      <c r="K61" s="67"/>
      <c r="L61" s="67"/>
      <c r="M61" s="67"/>
      <c r="N61" s="1"/>
      <c r="O61" s="1"/>
      <c r="P61" s="1"/>
    </row>
    <row r="62" spans="1:16" x14ac:dyDescent="0.35">
      <c r="A62" s="7">
        <v>308</v>
      </c>
      <c r="B62" s="48" t="s">
        <v>82</v>
      </c>
      <c r="C62" s="48"/>
      <c r="D62" s="48">
        <v>1430</v>
      </c>
      <c r="E62" s="48" t="s">
        <v>67</v>
      </c>
      <c r="F62" s="7"/>
      <c r="G62" s="7">
        <f t="shared" si="1"/>
        <v>0</v>
      </c>
      <c r="H62" s="1"/>
      <c r="I62" s="1"/>
      <c r="J62" s="45"/>
      <c r="K62" s="45"/>
      <c r="L62" s="45"/>
      <c r="M62" s="45"/>
      <c r="N62" s="1"/>
      <c r="O62" s="1"/>
      <c r="P62" s="1"/>
    </row>
    <row r="63" spans="1:16" x14ac:dyDescent="0.35">
      <c r="A63" s="7">
        <v>309</v>
      </c>
      <c r="B63" s="48" t="s">
        <v>91</v>
      </c>
      <c r="C63" s="48" t="s">
        <v>83</v>
      </c>
      <c r="D63" s="48">
        <v>1430</v>
      </c>
      <c r="E63" s="48" t="s">
        <v>67</v>
      </c>
      <c r="F63" s="53"/>
      <c r="G63" s="7">
        <f t="shared" si="1"/>
        <v>0</v>
      </c>
      <c r="H63" s="1"/>
      <c r="I63" s="1"/>
      <c r="J63" s="45"/>
      <c r="K63" s="45"/>
      <c r="L63" s="45"/>
      <c r="M63" s="45"/>
      <c r="N63" s="1"/>
      <c r="O63" s="1"/>
      <c r="P63" s="1"/>
    </row>
    <row r="64" spans="1:16" x14ac:dyDescent="0.35">
      <c r="A64" s="7">
        <v>310</v>
      </c>
      <c r="B64" s="48" t="s">
        <v>89</v>
      </c>
      <c r="C64" s="48" t="s">
        <v>83</v>
      </c>
      <c r="D64" s="48">
        <v>490</v>
      </c>
      <c r="E64" s="48" t="s">
        <v>67</v>
      </c>
      <c r="F64" s="53"/>
      <c r="G64" s="28">
        <f t="shared" si="1"/>
        <v>0</v>
      </c>
      <c r="H64" s="1"/>
      <c r="I64" s="1"/>
      <c r="J64" s="45"/>
      <c r="K64" s="45"/>
      <c r="L64" s="45"/>
      <c r="M64" s="45"/>
      <c r="N64" s="1"/>
      <c r="O64" s="1"/>
      <c r="P64" s="1"/>
    </row>
    <row r="65" spans="1:17" x14ac:dyDescent="0.35">
      <c r="A65" s="7">
        <v>310</v>
      </c>
      <c r="B65" s="48" t="s">
        <v>68</v>
      </c>
      <c r="C65" s="48"/>
      <c r="D65" s="48">
        <v>1430</v>
      </c>
      <c r="E65" s="48" t="s">
        <v>67</v>
      </c>
      <c r="F65" s="53"/>
      <c r="G65" s="28">
        <f t="shared" si="1"/>
        <v>0</v>
      </c>
      <c r="H65" s="1"/>
      <c r="I65" s="49"/>
      <c r="J65" s="37"/>
      <c r="K65" s="37"/>
      <c r="L65" s="35"/>
      <c r="M65" s="37"/>
      <c r="N65" s="17"/>
      <c r="O65" s="36"/>
      <c r="P65" s="1"/>
    </row>
    <row r="66" spans="1:17" x14ac:dyDescent="0.35">
      <c r="A66" s="7">
        <v>311</v>
      </c>
      <c r="B66" s="48" t="s">
        <v>69</v>
      </c>
      <c r="C66" s="48" t="s">
        <v>81</v>
      </c>
      <c r="D66" s="48">
        <v>5000</v>
      </c>
      <c r="E66" s="48" t="s">
        <v>70</v>
      </c>
      <c r="F66" s="7"/>
      <c r="G66" s="28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7" x14ac:dyDescent="0.35">
      <c r="A67" s="7"/>
      <c r="B67" s="48"/>
      <c r="C67" s="48"/>
      <c r="D67" s="48"/>
      <c r="E67" s="48"/>
      <c r="F67" s="7"/>
      <c r="G67" s="7"/>
      <c r="H67" s="1"/>
      <c r="I67" s="1"/>
      <c r="J67" s="1"/>
      <c r="K67" s="1"/>
      <c r="L67" s="1"/>
      <c r="M67" s="1"/>
      <c r="N67" s="1"/>
      <c r="O67" s="1"/>
    </row>
    <row r="68" spans="1:17" ht="15" thickBot="1" x14ac:dyDescent="0.4">
      <c r="A68" s="49"/>
      <c r="B68" s="37"/>
      <c r="C68" s="37"/>
      <c r="D68" s="59"/>
      <c r="E68" s="60" t="s">
        <v>71</v>
      </c>
      <c r="F68" s="61"/>
      <c r="G68" s="62">
        <f>SUM(G58:G67)</f>
        <v>0</v>
      </c>
      <c r="H68" s="1"/>
      <c r="I68" s="1"/>
      <c r="J68" s="1"/>
      <c r="K68" s="1"/>
      <c r="L68" s="1"/>
      <c r="M68" s="1"/>
      <c r="N68" s="1"/>
      <c r="O68" s="1"/>
    </row>
    <row r="69" spans="1:17" ht="15" thickTop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</sheetData>
  <mergeCells count="10">
    <mergeCell ref="A17:G17"/>
    <mergeCell ref="A1:G1"/>
    <mergeCell ref="F18:G18"/>
    <mergeCell ref="N18:O18"/>
    <mergeCell ref="L49:M49"/>
    <mergeCell ref="A56:G56"/>
    <mergeCell ref="A53:C53"/>
    <mergeCell ref="A54:C54"/>
    <mergeCell ref="D53:F53"/>
    <mergeCell ref="D54:F54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D1A5-289C-4C0C-BDAA-7B82F13EE44C}">
  <dimension ref="A1:P19"/>
  <sheetViews>
    <sheetView workbookViewId="0">
      <selection sqref="A1:P19"/>
    </sheetView>
  </sheetViews>
  <sheetFormatPr baseColWidth="10" defaultRowHeight="14.5" x14ac:dyDescent="0.35"/>
  <sheetData>
    <row r="1" spans="1:16" x14ac:dyDescent="0.35">
      <c r="A1">
        <v>1</v>
      </c>
      <c r="B1" s="81" t="s">
        <v>94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x14ac:dyDescent="0.35">
      <c r="A2">
        <v>2</v>
      </c>
      <c r="B2" s="81" t="s">
        <v>95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6" x14ac:dyDescent="0.35">
      <c r="A3">
        <v>3</v>
      </c>
      <c r="B3" s="81" t="s">
        <v>96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6" x14ac:dyDescent="0.35">
      <c r="A4">
        <v>4</v>
      </c>
      <c r="B4" s="81" t="s">
        <v>97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6" x14ac:dyDescent="0.35">
      <c r="A5">
        <v>5</v>
      </c>
      <c r="B5" s="81" t="s">
        <v>98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6" x14ac:dyDescent="0.35">
      <c r="A6">
        <v>6</v>
      </c>
      <c r="B6" s="81" t="s">
        <v>99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6" x14ac:dyDescent="0.35">
      <c r="A7">
        <v>7</v>
      </c>
      <c r="B7" s="81" t="s">
        <v>100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6" x14ac:dyDescent="0.35">
      <c r="A8">
        <v>8</v>
      </c>
      <c r="B8" s="81" t="s">
        <v>101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6" x14ac:dyDescent="0.35">
      <c r="A9">
        <v>9</v>
      </c>
      <c r="B9" s="82" t="s">
        <v>102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6" x14ac:dyDescent="0.35">
      <c r="A10">
        <v>10</v>
      </c>
      <c r="B10" s="82" t="s">
        <v>103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x14ac:dyDescent="0.35">
      <c r="A11">
        <v>11</v>
      </c>
      <c r="B11" s="82" t="s">
        <v>104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16" x14ac:dyDescent="0.35">
      <c r="A12">
        <v>12</v>
      </c>
      <c r="B12" s="82" t="s">
        <v>105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6" x14ac:dyDescent="0.35">
      <c r="A13">
        <v>13</v>
      </c>
      <c r="B13" s="81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1:16" x14ac:dyDescent="0.35">
      <c r="A14">
        <v>14</v>
      </c>
      <c r="B14" s="81" t="s">
        <v>107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16" x14ac:dyDescent="0.35">
      <c r="A15">
        <v>15</v>
      </c>
      <c r="B15" t="s">
        <v>108</v>
      </c>
    </row>
    <row r="16" spans="1:16" x14ac:dyDescent="0.35">
      <c r="A16">
        <v>16</v>
      </c>
      <c r="B16" t="s">
        <v>109</v>
      </c>
    </row>
    <row r="17" spans="1:2" x14ac:dyDescent="0.35">
      <c r="A17">
        <v>17</v>
      </c>
      <c r="B17" t="s">
        <v>110</v>
      </c>
    </row>
    <row r="18" spans="1:2" x14ac:dyDescent="0.35">
      <c r="A18">
        <v>18</v>
      </c>
      <c r="B18" t="s">
        <v>111</v>
      </c>
    </row>
    <row r="19" spans="1:2" x14ac:dyDescent="0.35">
      <c r="A19">
        <v>19</v>
      </c>
      <c r="B19" t="s">
        <v>112</v>
      </c>
    </row>
  </sheetData>
  <mergeCells count="14">
    <mergeCell ref="B13:M13"/>
    <mergeCell ref="B14:M14"/>
    <mergeCell ref="B7:M7"/>
    <mergeCell ref="B8:M8"/>
    <mergeCell ref="B9:P9"/>
    <mergeCell ref="B10:P10"/>
    <mergeCell ref="B11:M11"/>
    <mergeCell ref="B12:M12"/>
    <mergeCell ref="B1:M1"/>
    <mergeCell ref="B2:M2"/>
    <mergeCell ref="B3:M3"/>
    <mergeCell ref="B4:P4"/>
    <mergeCell ref="B5:M5"/>
    <mergeCell ref="B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B4F8-D361-4389-8246-582538CD9CC5}">
  <dimension ref="A1:F21"/>
  <sheetViews>
    <sheetView workbookViewId="0">
      <selection sqref="A1:F20"/>
    </sheetView>
  </sheetViews>
  <sheetFormatPr baseColWidth="10" defaultRowHeight="14.5" x14ac:dyDescent="0.35"/>
  <sheetData>
    <row r="1" spans="1:6" ht="16.5" thickTop="1" thickBot="1" x14ac:dyDescent="0.4">
      <c r="A1" s="83" t="s">
        <v>113</v>
      </c>
      <c r="B1" s="84"/>
      <c r="C1" s="84"/>
      <c r="D1" s="85"/>
      <c r="E1" s="84"/>
      <c r="F1" s="85"/>
    </row>
    <row r="2" spans="1:6" ht="15.5" thickTop="1" thickBot="1" x14ac:dyDescent="0.4">
      <c r="A2" s="86" t="s">
        <v>114</v>
      </c>
      <c r="B2" s="87"/>
      <c r="C2" s="87"/>
      <c r="D2" s="87"/>
      <c r="E2" s="87"/>
      <c r="F2" s="88"/>
    </row>
    <row r="3" spans="1:6" ht="16.5" thickTop="1" thickBot="1" x14ac:dyDescent="0.4">
      <c r="A3" s="89" t="s">
        <v>115</v>
      </c>
      <c r="B3" s="90"/>
      <c r="C3" s="90"/>
      <c r="D3" s="91"/>
      <c r="E3" s="92"/>
      <c r="F3" s="93"/>
    </row>
    <row r="4" spans="1:6" ht="15.5" thickTop="1" thickBot="1" x14ac:dyDescent="0.4">
      <c r="A4" s="94"/>
      <c r="B4" s="95"/>
      <c r="C4" s="95"/>
      <c r="D4" s="95"/>
      <c r="E4" s="95"/>
      <c r="F4" s="96"/>
    </row>
    <row r="5" spans="1:6" ht="16.5" thickTop="1" thickBot="1" x14ac:dyDescent="0.4">
      <c r="A5" s="97" t="s">
        <v>116</v>
      </c>
      <c r="B5" s="98"/>
      <c r="C5" s="98"/>
      <c r="D5" s="98"/>
      <c r="E5" s="98"/>
      <c r="F5" s="99"/>
    </row>
    <row r="6" spans="1:6" ht="16.5" thickTop="1" thickBot="1" x14ac:dyDescent="0.4">
      <c r="A6" s="86" t="s">
        <v>117</v>
      </c>
      <c r="B6" s="87"/>
      <c r="C6" s="87"/>
      <c r="D6" s="88"/>
      <c r="E6" s="100"/>
      <c r="F6" s="101"/>
    </row>
    <row r="7" spans="1:6" ht="16.5" thickTop="1" thickBot="1" x14ac:dyDescent="0.4">
      <c r="A7" s="102" t="s">
        <v>118</v>
      </c>
      <c r="B7" s="103"/>
      <c r="C7" s="103"/>
      <c r="D7" s="104"/>
      <c r="E7" s="105"/>
      <c r="F7" s="106"/>
    </row>
    <row r="8" spans="1:6" ht="16.5" thickTop="1" thickBot="1" x14ac:dyDescent="0.4">
      <c r="A8" s="86" t="s">
        <v>119</v>
      </c>
      <c r="B8" s="87"/>
      <c r="C8" s="87"/>
      <c r="D8" s="88"/>
      <c r="E8" s="100"/>
      <c r="F8" s="101"/>
    </row>
    <row r="9" spans="1:6" ht="16.5" thickTop="1" thickBot="1" x14ac:dyDescent="0.4">
      <c r="A9" s="102" t="s">
        <v>120</v>
      </c>
      <c r="B9" s="103"/>
      <c r="C9" s="103"/>
      <c r="D9" s="104"/>
      <c r="E9" s="105"/>
      <c r="F9" s="106"/>
    </row>
    <row r="10" spans="1:6" ht="16.5" thickTop="1" thickBot="1" x14ac:dyDescent="0.4">
      <c r="A10" s="86" t="s">
        <v>121</v>
      </c>
      <c r="B10" s="87"/>
      <c r="C10" s="87"/>
      <c r="D10" s="88"/>
      <c r="E10" s="100"/>
      <c r="F10" s="101"/>
    </row>
    <row r="11" spans="1:6" ht="16.5" thickTop="1" thickBot="1" x14ac:dyDescent="0.4">
      <c r="A11" s="102" t="s">
        <v>122</v>
      </c>
      <c r="B11" s="103"/>
      <c r="C11" s="103"/>
      <c r="D11" s="104"/>
      <c r="E11" s="105"/>
      <c r="F11" s="106"/>
    </row>
    <row r="12" spans="1:6" ht="16.5" thickTop="1" thickBot="1" x14ac:dyDescent="0.4">
      <c r="A12" s="107" t="s">
        <v>123</v>
      </c>
      <c r="B12" s="108"/>
      <c r="C12" s="108"/>
      <c r="D12" s="109"/>
      <c r="E12" s="100"/>
      <c r="F12" s="101"/>
    </row>
    <row r="13" spans="1:6" ht="16.5" thickTop="1" thickBot="1" x14ac:dyDescent="0.4">
      <c r="A13" s="102" t="s">
        <v>124</v>
      </c>
      <c r="B13" s="103"/>
      <c r="C13" s="103"/>
      <c r="D13" s="104"/>
      <c r="E13" s="110"/>
      <c r="F13" s="106"/>
    </row>
    <row r="14" spans="1:6" ht="16.5" thickTop="1" thickBot="1" x14ac:dyDescent="0.4">
      <c r="A14" s="86" t="s">
        <v>125</v>
      </c>
      <c r="B14" s="87"/>
      <c r="C14" s="87"/>
      <c r="D14" s="88"/>
      <c r="E14" s="111"/>
      <c r="F14" s="101"/>
    </row>
    <row r="15" spans="1:6" ht="16.5" thickTop="1" thickBot="1" x14ac:dyDescent="0.4">
      <c r="A15" s="112" t="s">
        <v>126</v>
      </c>
      <c r="B15" s="103"/>
      <c r="C15" s="103"/>
      <c r="D15" s="104"/>
      <c r="E15" s="110"/>
      <c r="F15" s="106"/>
    </row>
    <row r="16" spans="1:6" ht="16.5" thickTop="1" thickBot="1" x14ac:dyDescent="0.4">
      <c r="A16" s="113" t="s">
        <v>127</v>
      </c>
      <c r="B16" s="114"/>
      <c r="C16" s="114"/>
      <c r="D16" s="114"/>
      <c r="E16" s="100"/>
      <c r="F16" s="101"/>
    </row>
    <row r="17" spans="1:6" ht="16.5" thickTop="1" thickBot="1" x14ac:dyDescent="0.4">
      <c r="A17" s="102" t="s">
        <v>128</v>
      </c>
      <c r="B17" s="103"/>
      <c r="C17" s="103"/>
      <c r="D17" s="104"/>
      <c r="E17" s="110"/>
      <c r="F17" s="106"/>
    </row>
    <row r="18" spans="1:6" ht="15.5" thickTop="1" thickBot="1" x14ac:dyDescent="0.4">
      <c r="A18" s="86" t="s">
        <v>129</v>
      </c>
      <c r="B18" s="87"/>
      <c r="C18" s="87"/>
      <c r="D18" s="88"/>
      <c r="E18" s="115"/>
      <c r="F18" s="116"/>
    </row>
    <row r="19" spans="1:6" ht="16.5" thickTop="1" thickBot="1" x14ac:dyDescent="0.4">
      <c r="A19" s="102" t="s">
        <v>130</v>
      </c>
      <c r="B19" s="103"/>
      <c r="C19" s="103"/>
      <c r="D19" s="104"/>
      <c r="E19" s="105"/>
      <c r="F19" s="106"/>
    </row>
    <row r="20" spans="1:6" ht="16.5" thickTop="1" thickBot="1" x14ac:dyDescent="0.4">
      <c r="A20" s="86" t="s">
        <v>131</v>
      </c>
      <c r="B20" s="87"/>
      <c r="C20" s="87"/>
      <c r="D20" s="88"/>
      <c r="E20" s="100"/>
      <c r="F20" s="101"/>
    </row>
    <row r="21" spans="1:6" ht="15" thickTop="1" x14ac:dyDescent="0.35"/>
  </sheetData>
  <mergeCells count="37">
    <mergeCell ref="A18:D18"/>
    <mergeCell ref="E18:F18"/>
    <mergeCell ref="A19:D19"/>
    <mergeCell ref="E19:F19"/>
    <mergeCell ref="A20:D20"/>
    <mergeCell ref="E20:F20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5:F5"/>
    <mergeCell ref="A6:D6"/>
    <mergeCell ref="E6:F6"/>
    <mergeCell ref="A7:D7"/>
    <mergeCell ref="E7:F7"/>
    <mergeCell ref="A8:D8"/>
    <mergeCell ref="E8:F8"/>
    <mergeCell ref="A1:D1"/>
    <mergeCell ref="E1:F1"/>
    <mergeCell ref="A2:F2"/>
    <mergeCell ref="A3:D3"/>
    <mergeCell ref="E3:F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D0AC-D7FB-4A48-9A39-9EE7D24C61AD}">
  <dimension ref="A1:F21"/>
  <sheetViews>
    <sheetView workbookViewId="0">
      <selection sqref="A1:F20"/>
    </sheetView>
  </sheetViews>
  <sheetFormatPr baseColWidth="10" defaultRowHeight="14.5" x14ac:dyDescent="0.35"/>
  <sheetData>
    <row r="1" spans="1:6" ht="16.5" thickTop="1" thickBot="1" x14ac:dyDescent="0.4">
      <c r="A1" s="83" t="s">
        <v>113</v>
      </c>
      <c r="B1" s="84"/>
      <c r="C1" s="84"/>
      <c r="D1" s="85"/>
      <c r="E1" s="84"/>
      <c r="F1" s="85"/>
    </row>
    <row r="2" spans="1:6" ht="15.5" thickTop="1" thickBot="1" x14ac:dyDescent="0.4">
      <c r="A2" s="86" t="s">
        <v>114</v>
      </c>
      <c r="B2" s="87"/>
      <c r="C2" s="87"/>
      <c r="D2" s="87"/>
      <c r="E2" s="87"/>
      <c r="F2" s="88"/>
    </row>
    <row r="3" spans="1:6" ht="16.5" thickTop="1" thickBot="1" x14ac:dyDescent="0.4">
      <c r="A3" s="89" t="s">
        <v>115</v>
      </c>
      <c r="B3" s="90"/>
      <c r="C3" s="90"/>
      <c r="D3" s="91"/>
      <c r="E3" s="92"/>
      <c r="F3" s="93"/>
    </row>
    <row r="4" spans="1:6" ht="15.5" thickTop="1" thickBot="1" x14ac:dyDescent="0.4">
      <c r="A4" s="94"/>
      <c r="B4" s="95"/>
      <c r="C4" s="95"/>
      <c r="D4" s="95"/>
      <c r="E4" s="95"/>
      <c r="F4" s="96"/>
    </row>
    <row r="5" spans="1:6" ht="16.5" thickTop="1" thickBot="1" x14ac:dyDescent="0.4">
      <c r="A5" s="97" t="s">
        <v>116</v>
      </c>
      <c r="B5" s="98"/>
      <c r="C5" s="98"/>
      <c r="D5" s="98"/>
      <c r="E5" s="98"/>
      <c r="F5" s="99"/>
    </row>
    <row r="6" spans="1:6" ht="16.5" thickTop="1" thickBot="1" x14ac:dyDescent="0.4">
      <c r="A6" s="86" t="s">
        <v>117</v>
      </c>
      <c r="B6" s="87"/>
      <c r="C6" s="87"/>
      <c r="D6" s="88"/>
      <c r="E6" s="100"/>
      <c r="F6" s="101"/>
    </row>
    <row r="7" spans="1:6" ht="16.5" thickTop="1" thickBot="1" x14ac:dyDescent="0.4">
      <c r="A7" s="102" t="s">
        <v>118</v>
      </c>
      <c r="B7" s="103"/>
      <c r="C7" s="103"/>
      <c r="D7" s="104"/>
      <c r="E7" s="105"/>
      <c r="F7" s="106"/>
    </row>
    <row r="8" spans="1:6" ht="16.5" thickTop="1" thickBot="1" x14ac:dyDescent="0.4">
      <c r="A8" s="86" t="s">
        <v>119</v>
      </c>
      <c r="B8" s="87"/>
      <c r="C8" s="87"/>
      <c r="D8" s="88"/>
      <c r="E8" s="100"/>
      <c r="F8" s="101"/>
    </row>
    <row r="9" spans="1:6" ht="16.5" thickTop="1" thickBot="1" x14ac:dyDescent="0.4">
      <c r="A9" s="102" t="s">
        <v>120</v>
      </c>
      <c r="B9" s="103"/>
      <c r="C9" s="103"/>
      <c r="D9" s="104"/>
      <c r="E9" s="105"/>
      <c r="F9" s="106"/>
    </row>
    <row r="10" spans="1:6" ht="16.5" thickTop="1" thickBot="1" x14ac:dyDescent="0.4">
      <c r="A10" s="86" t="s">
        <v>121</v>
      </c>
      <c r="B10" s="87"/>
      <c r="C10" s="87"/>
      <c r="D10" s="88"/>
      <c r="E10" s="100"/>
      <c r="F10" s="101"/>
    </row>
    <row r="11" spans="1:6" ht="16.5" thickTop="1" thickBot="1" x14ac:dyDescent="0.4">
      <c r="A11" s="102" t="s">
        <v>122</v>
      </c>
      <c r="B11" s="103"/>
      <c r="C11" s="103"/>
      <c r="D11" s="104"/>
      <c r="E11" s="105"/>
      <c r="F11" s="106"/>
    </row>
    <row r="12" spans="1:6" ht="16.5" thickTop="1" thickBot="1" x14ac:dyDescent="0.4">
      <c r="A12" s="107" t="s">
        <v>123</v>
      </c>
      <c r="B12" s="108"/>
      <c r="C12" s="108"/>
      <c r="D12" s="109"/>
      <c r="E12" s="100"/>
      <c r="F12" s="101"/>
    </row>
    <row r="13" spans="1:6" ht="16.5" thickTop="1" thickBot="1" x14ac:dyDescent="0.4">
      <c r="A13" s="102" t="s">
        <v>124</v>
      </c>
      <c r="B13" s="103"/>
      <c r="C13" s="103"/>
      <c r="D13" s="104"/>
      <c r="E13" s="110"/>
      <c r="F13" s="106"/>
    </row>
    <row r="14" spans="1:6" ht="16.5" thickTop="1" thickBot="1" x14ac:dyDescent="0.4">
      <c r="A14" s="86" t="s">
        <v>125</v>
      </c>
      <c r="B14" s="87"/>
      <c r="C14" s="87"/>
      <c r="D14" s="88"/>
      <c r="E14" s="111"/>
      <c r="F14" s="101"/>
    </row>
    <row r="15" spans="1:6" ht="16.5" thickTop="1" thickBot="1" x14ac:dyDescent="0.4">
      <c r="A15" s="112" t="s">
        <v>126</v>
      </c>
      <c r="B15" s="103"/>
      <c r="C15" s="103"/>
      <c r="D15" s="104"/>
      <c r="E15" s="110"/>
      <c r="F15" s="106"/>
    </row>
    <row r="16" spans="1:6" ht="16.5" thickTop="1" thickBot="1" x14ac:dyDescent="0.4">
      <c r="A16" s="113" t="s">
        <v>127</v>
      </c>
      <c r="B16" s="114"/>
      <c r="C16" s="114"/>
      <c r="D16" s="114"/>
      <c r="E16" s="100"/>
      <c r="F16" s="101"/>
    </row>
    <row r="17" spans="1:6" ht="16.5" thickTop="1" thickBot="1" x14ac:dyDescent="0.4">
      <c r="A17" s="102" t="s">
        <v>128</v>
      </c>
      <c r="B17" s="103"/>
      <c r="C17" s="103"/>
      <c r="D17" s="104"/>
      <c r="E17" s="110"/>
      <c r="F17" s="106"/>
    </row>
    <row r="18" spans="1:6" ht="15.5" thickTop="1" thickBot="1" x14ac:dyDescent="0.4">
      <c r="A18" s="86" t="s">
        <v>129</v>
      </c>
      <c r="B18" s="87"/>
      <c r="C18" s="87"/>
      <c r="D18" s="88"/>
      <c r="E18" s="115"/>
      <c r="F18" s="116"/>
    </row>
    <row r="19" spans="1:6" ht="16.5" thickTop="1" thickBot="1" x14ac:dyDescent="0.4">
      <c r="A19" s="102" t="s">
        <v>130</v>
      </c>
      <c r="B19" s="103"/>
      <c r="C19" s="103"/>
      <c r="D19" s="104"/>
      <c r="E19" s="105"/>
      <c r="F19" s="106"/>
    </row>
    <row r="20" spans="1:6" ht="16.5" thickTop="1" thickBot="1" x14ac:dyDescent="0.4">
      <c r="A20" s="86" t="s">
        <v>131</v>
      </c>
      <c r="B20" s="87"/>
      <c r="C20" s="87"/>
      <c r="D20" s="88"/>
      <c r="E20" s="100"/>
      <c r="F20" s="101"/>
    </row>
    <row r="21" spans="1:6" ht="15" thickTop="1" x14ac:dyDescent="0.35"/>
  </sheetData>
  <mergeCells count="37">
    <mergeCell ref="A18:D18"/>
    <mergeCell ref="E18:F18"/>
    <mergeCell ref="A19:D19"/>
    <mergeCell ref="E19:F19"/>
    <mergeCell ref="A20:D20"/>
    <mergeCell ref="E20:F20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5:F5"/>
    <mergeCell ref="A6:D6"/>
    <mergeCell ref="E6:F6"/>
    <mergeCell ref="A7:D7"/>
    <mergeCell ref="E7:F7"/>
    <mergeCell ref="A8:D8"/>
    <mergeCell ref="E8:F8"/>
    <mergeCell ref="A1:D1"/>
    <mergeCell ref="E1:F1"/>
    <mergeCell ref="A2:F2"/>
    <mergeCell ref="A3:D3"/>
    <mergeCell ref="E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97D810A5457E479C0748FD4FCDC3BB" ma:contentTypeVersion="41" ma:contentTypeDescription="Opprett et nytt dokument." ma:contentTypeScope="" ma:versionID="c3e33653bf131635b93945d18a4445f6">
  <xsd:schema xmlns:xsd="http://www.w3.org/2001/XMLSchema" xmlns:xs="http://www.w3.org/2001/XMLSchema" xmlns:p="http://schemas.microsoft.com/office/2006/metadata/properties" xmlns:ns2="54e4d871-91cf-4440-8e1c-cef9b97e6327" xmlns:ns3="4ca418a8-87ca-45b0-bbee-98555bf5f7b6" targetNamespace="http://schemas.microsoft.com/office/2006/metadata/properties" ma:root="true" ma:fieldsID="b864251729fb7f55e085d889732c3830" ns2:_="" ns3:_="">
    <xsd:import namespace="54e4d871-91cf-4440-8e1c-cef9b97e6327"/>
    <xsd:import namespace="4ca418a8-87ca-45b0-bbee-98555bf5f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Sjekk" minOccurs="0"/>
                <xsd:element ref="ns2:MediaServiceObjectDetectorVersions" minOccurs="0"/>
                <xsd:element ref="ns2:Dato" minOccurs="0"/>
                <xsd:element ref="ns2:MediaServiceSearchProperties" minOccurs="0"/>
                <xsd:element ref="ns2:PL" minOccurs="0"/>
                <xsd:element ref="ns2:Min_x003f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4d871-91cf-4440-8e1c-cef9b97e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b296091e-bba4-4dad-9cd0-d7d43af0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Sjekk" ma:index="18" nillable="true" ma:displayName="Sjekk" ma:internalName="Sjekk" ma:readOnly="false">
      <xsd:simpleType>
        <xsd:restriction base="dms:Text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o" ma:index="20" nillable="true" ma:displayName="Dato" ma:format="DateOnly" ma:internalName="Dato" ma:readOnly="false">
      <xsd:simpleType>
        <xsd:restriction base="dms:DateTim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L" ma:index="25" nillable="true" ma:displayName="PL" ma:format="Dropdown" ma:internalName="PL">
      <xsd:simpleType>
        <xsd:restriction base="dms:Text">
          <xsd:maxLength value="255"/>
        </xsd:restriction>
      </xsd:simpleType>
    </xsd:element>
    <xsd:element name="Min_x003f_" ma:index="26" nillable="true" ma:displayName="Min?" ma:default="0" ma:format="Dropdown" ma:internalName="Min_x003f_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418a8-87ca-45b0-bbee-98555bf5f7b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c01a31f-2e46-41ef-bd34-30f90fef6113}" ma:internalName="TaxCatchAll" ma:showField="CatchAllData" ma:web="4ca418a8-87ca-45b0-bbee-98555bf5f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 xmlns="54e4d871-91cf-4440-8e1c-cef9b97e6327" xsi:nil="true"/>
    <Sjekk xmlns="54e4d871-91cf-4440-8e1c-cef9b97e6327" xsi:nil="true"/>
    <Min_x003f_ xmlns="54e4d871-91cf-4440-8e1c-cef9b97e6327">false</Min_x003f_>
    <Dato xmlns="54e4d871-91cf-4440-8e1c-cef9b97e6327" xsi:nil="true"/>
    <lcf76f155ced4ddcb4097134ff3c332f xmlns="54e4d871-91cf-4440-8e1c-cef9b97e6327">
      <Terms xmlns="http://schemas.microsoft.com/office/infopath/2007/PartnerControls"/>
    </lcf76f155ced4ddcb4097134ff3c332f>
    <TaxCatchAll xmlns="4ca418a8-87ca-45b0-bbee-98555bf5f7b6" xsi:nil="true"/>
  </documentManagement>
</p:properties>
</file>

<file path=customXml/itemProps1.xml><?xml version="1.0" encoding="utf-8"?>
<ds:datastoreItem xmlns:ds="http://schemas.openxmlformats.org/officeDocument/2006/customXml" ds:itemID="{53EC516D-8E3B-4652-BE19-2EB8B4163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4d871-91cf-4440-8e1c-cef9b97e6327"/>
    <ds:schemaRef ds:uri="4ca418a8-87ca-45b0-bbee-98555bf5f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479C6E-D4FA-485F-9FB8-1DD1A0B0F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66EEE-6BA6-40AB-AA46-5069CDFD1B24}">
  <ds:schemaRefs>
    <ds:schemaRef ds:uri="http://schemas.microsoft.com/office/2006/metadata/properties"/>
    <ds:schemaRef ds:uri="http://schemas.microsoft.com/office/infopath/2007/PartnerControls"/>
    <ds:schemaRef ds:uri="54e4d871-91cf-4440-8e1c-cef9b97e6327"/>
    <ds:schemaRef ds:uri="4ca418a8-87ca-45b0-bbee-98555bf5f7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Prisark</vt:lpstr>
      <vt:lpstr>Forutsetninger</vt:lpstr>
      <vt:lpstr>Lokasjon 1</vt:lpstr>
      <vt:lpstr>Lokasjon2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Nordby</dc:creator>
  <cp:lastModifiedBy>Tobias Hougen Ørsnes</cp:lastModifiedBy>
  <dcterms:created xsi:type="dcterms:W3CDTF">2026-01-29T16:13:10Z</dcterms:created>
  <dcterms:modified xsi:type="dcterms:W3CDTF">2026-02-17T12:29:04Z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0x0101008497D810A5457E479C0748FD4FCDC3BB</vt:lpwstr>
  </property>
  <property fmtid="{D5CDD505-2E9C-101B-9397-08002B2CF9AE}" pid="3" name="MediaServiceImageTags">
    <vt:lpwstr/>
  </property>
</Properties>
</file>